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clmazel\Documents\Administration\ZZ1\Maquettes\2021-2022\"/>
    </mc:Choice>
  </mc:AlternateContent>
  <xr:revisionPtr revIDLastSave="0" documentId="13_ncr:1_{4E3A50FA-C5B4-415F-A326-936E21F6C2AF}" xr6:coauthVersionLast="47" xr6:coauthVersionMax="47" xr10:uidLastSave="{00000000-0000-0000-0000-000000000000}"/>
  <bookViews>
    <workbookView xWindow="-120" yWindow="-120" windowWidth="20730" windowHeight="11160" tabRatio="242" activeTab="1" xr2:uid="{00000000-000D-0000-FFFF-FFFF00000000}"/>
  </bookViews>
  <sheets>
    <sheet name="S1" sheetId="1" r:id="rId1"/>
    <sheet name="S2" sheetId="5" r:id="rId2"/>
  </sheets>
  <definedNames>
    <definedName name="_xlnm._FilterDatabase" localSheetId="0" hidden="1">'S1'!$A$3:$H$34</definedName>
    <definedName name="_xlnm.Print_Titles" localSheetId="0">'S1'!$1:$3</definedName>
    <definedName name="_xlnm.Print_Area" localSheetId="0">'S1'!$A$1:$H$34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8" i="5" l="1"/>
  <c r="D38" i="5"/>
  <c r="E38" i="1"/>
  <c r="D38" i="1"/>
  <c r="C38" i="5"/>
  <c r="E37" i="5"/>
  <c r="D37" i="5"/>
  <c r="C37" i="5"/>
  <c r="C38" i="1"/>
  <c r="E37" i="1"/>
  <c r="D37" i="1"/>
  <c r="C37" i="1"/>
  <c r="F37" i="5"/>
  <c r="F37" i="1"/>
  <c r="F5" i="1"/>
  <c r="F5" i="5"/>
  <c r="F4" i="1"/>
  <c r="F6" i="1"/>
  <c r="F16" i="1"/>
  <c r="F17" i="1"/>
  <c r="F21" i="1"/>
  <c r="F19" i="1"/>
  <c r="F22" i="1"/>
  <c r="F24" i="1"/>
  <c r="F30" i="1"/>
  <c r="F35" i="1"/>
  <c r="F23" i="5"/>
  <c r="F21" i="5"/>
  <c r="F18" i="5"/>
  <c r="F16" i="5"/>
  <c r="F32" i="5"/>
  <c r="F25" i="5"/>
  <c r="F26" i="5"/>
  <c r="F27" i="5"/>
  <c r="F28" i="5"/>
  <c r="F29" i="5"/>
  <c r="F30" i="5"/>
  <c r="F31" i="5"/>
  <c r="F33" i="5"/>
  <c r="F4" i="5"/>
  <c r="F15" i="5"/>
  <c r="F26" i="1"/>
  <c r="F27" i="1"/>
  <c r="F28" i="1"/>
  <c r="F29" i="1"/>
  <c r="F32" i="1"/>
  <c r="F33" i="1"/>
  <c r="F34" i="1"/>
  <c r="F38" i="5" l="1"/>
  <c r="F38" i="1"/>
  <c r="I4" i="5"/>
  <c r="I16" i="5"/>
  <c r="I28" i="5"/>
  <c r="I25" i="5"/>
</calcChain>
</file>

<file path=xl/sharedStrings.xml><?xml version="1.0" encoding="utf-8"?>
<sst xmlns="http://schemas.openxmlformats.org/spreadsheetml/2006/main" count="166" uniqueCount="134">
  <si>
    <t>Programmation fonctionnelle</t>
  </si>
  <si>
    <t>Traitement du signal</t>
  </si>
  <si>
    <t>Automates</t>
  </si>
  <si>
    <t>Bases de Données</t>
  </si>
  <si>
    <t>Automatique</t>
  </si>
  <si>
    <t>CM</t>
  </si>
  <si>
    <t>CTD</t>
  </si>
  <si>
    <t>Calcul différentiel</t>
  </si>
  <si>
    <t>Physique</t>
  </si>
  <si>
    <t>Analyse de données</t>
  </si>
  <si>
    <t>Sensibilisation à la Cybersécurité</t>
  </si>
  <si>
    <t xml:space="preserve">TP Physique </t>
  </si>
  <si>
    <t>Management et organisation des entreprises</t>
  </si>
  <si>
    <t>Expression communication</t>
  </si>
  <si>
    <t>2019/2020</t>
  </si>
  <si>
    <t>Total présentiel</t>
  </si>
  <si>
    <t>Conception de systèmes numériques</t>
  </si>
  <si>
    <t>Systèmes d'exploitation</t>
  </si>
  <si>
    <t xml:space="preserve"> ECTS UE</t>
  </si>
  <si>
    <t>PROGRAMME</t>
  </si>
  <si>
    <t>ECTS UE</t>
  </si>
  <si>
    <t>EC (élément constitutif)</t>
  </si>
  <si>
    <t>UE (unité d'enseignement)</t>
  </si>
  <si>
    <t>TP ou TD dédoublé</t>
  </si>
  <si>
    <t>1ère année ISIMA - Semestre 1</t>
  </si>
  <si>
    <t>ECTS UE (proportionnel au volume horaire)</t>
  </si>
  <si>
    <t>Coefficient EC dans l'UE (à titre indicatif)</t>
  </si>
  <si>
    <t>Coefficient EC dans l'UE</t>
  </si>
  <si>
    <t>Permanents</t>
  </si>
  <si>
    <t>Intervenants Extérieurs</t>
  </si>
  <si>
    <t>Anglais</t>
  </si>
  <si>
    <t>Allemand débutant</t>
  </si>
  <si>
    <t>Allemand intermédiaire</t>
  </si>
  <si>
    <t>Allemand avancé</t>
  </si>
  <si>
    <t>Espagnol débutant</t>
  </si>
  <si>
    <t>Espagnol intermédiaire</t>
  </si>
  <si>
    <t>Espagnol avancé</t>
  </si>
  <si>
    <t>Chinois</t>
  </si>
  <si>
    <t>Japonais</t>
  </si>
  <si>
    <t>Italien</t>
  </si>
  <si>
    <t>Marie-Béatrice GARCIA</t>
  </si>
  <si>
    <t>France GODEART</t>
  </si>
  <si>
    <t>M. SIMONA</t>
  </si>
  <si>
    <t>Y. ZHENG</t>
  </si>
  <si>
    <t>Transmission de données</t>
  </si>
  <si>
    <t>TP Transmission de données</t>
  </si>
  <si>
    <t>Programmation linéaire</t>
  </si>
  <si>
    <t>Théorie des graphes</t>
  </si>
  <si>
    <t>Analyse numérique</t>
  </si>
  <si>
    <t xml:space="preserve">Probabilités  </t>
  </si>
  <si>
    <t xml:space="preserve">Algorithmique et
structures de données </t>
  </si>
  <si>
    <t xml:space="preserve">Algorithmique et structures de données </t>
  </si>
  <si>
    <t xml:space="preserve">Analyse numérique </t>
  </si>
  <si>
    <t xml:space="preserve">Probabilités </t>
  </si>
  <si>
    <t>Langue vivante 2:</t>
  </si>
  <si>
    <t>1ère année ISIMA - Semestre 2</t>
  </si>
  <si>
    <t>Ouverture et engagement</t>
  </si>
  <si>
    <t xml:space="preserve"> Stage (6 semaines)</t>
  </si>
  <si>
    <t xml:space="preserve">Projet 60h </t>
  </si>
  <si>
    <t>SCIENCES HUMAINES ET SOCIALES 
UE 1</t>
  </si>
  <si>
    <t>INFORMATIQUE
UE 2</t>
  </si>
  <si>
    <t>SCIENCES DE L'INGENIEUR 
UE 3</t>
  </si>
  <si>
    <t xml:space="preserve">SCIENCES DE L'INGENIEUR
UE 3 </t>
  </si>
  <si>
    <t>AIDE A LA DECISION ET MATHEMATIQUES APPLIQUEES
UE 4</t>
  </si>
  <si>
    <t>PROFESSIONALISATION
UE 5</t>
  </si>
  <si>
    <t>OUVERTURE ET ENGAGEMENT
UE 6</t>
  </si>
  <si>
    <t>Murielle MOUZAT</t>
  </si>
  <si>
    <t>Jean-Michel VERDIER (2)
Maxens BLANCHET (2)</t>
  </si>
  <si>
    <t>Susan ARBON (2)</t>
  </si>
  <si>
    <r>
      <t>Eva HASSINGER</t>
    </r>
    <r>
      <rPr>
        <sz val="12"/>
        <rFont val="Arial"/>
        <family val="2"/>
      </rPr>
      <t xml:space="preserve"> (3)</t>
    </r>
  </si>
  <si>
    <t>Soutien Maths</t>
  </si>
  <si>
    <t>C / UNIX
Semaines bloquées</t>
  </si>
  <si>
    <t xml:space="preserve">C / UNIX </t>
  </si>
  <si>
    <r>
      <rPr>
        <b/>
        <sz val="12"/>
        <rFont val="Arial"/>
        <family val="2"/>
      </rPr>
      <t>François CASSIÈRE</t>
    </r>
    <r>
      <rPr>
        <b/>
        <sz val="12"/>
        <color indexed="10"/>
        <rFont val="Arial"/>
        <family val="2"/>
      </rPr>
      <t xml:space="preserve"> </t>
    </r>
  </si>
  <si>
    <t>2021-2022</t>
  </si>
  <si>
    <t>???</t>
  </si>
  <si>
    <t>Aya CHINO NAKANO</t>
  </si>
  <si>
    <t>Weï Lina JONVAUX</t>
  </si>
  <si>
    <r>
      <rPr>
        <b/>
        <sz val="12"/>
        <rFont val="Arial"/>
        <family val="2"/>
      </rPr>
      <t>Violaine ANTOINE</t>
    </r>
    <r>
      <rPr>
        <sz val="12"/>
        <rFont val="Arial"/>
        <family val="2"/>
      </rPr>
      <t xml:space="preserve"> (1), Gewu BU (1),
Jian-Jin LI (1)</t>
    </r>
  </si>
  <si>
    <r>
      <rPr>
        <b/>
        <sz val="12"/>
        <rFont val="Arial"/>
        <family val="2"/>
      </rPr>
      <t xml:space="preserve">Marie PAILLOUX </t>
    </r>
    <r>
      <rPr>
        <sz val="12"/>
        <rFont val="Arial"/>
        <family val="2"/>
      </rPr>
      <t xml:space="preserve">(1), Myoung-Ah KANG (1), </t>
    </r>
    <r>
      <rPr>
        <b/>
        <sz val="12"/>
        <rFont val="Arial"/>
        <family val="2"/>
      </rPr>
      <t>Marinette BOUET</t>
    </r>
    <r>
      <rPr>
        <b/>
        <sz val="12"/>
        <color indexed="21"/>
        <rFont val="Arial"/>
        <family val="2"/>
      </rPr>
      <t xml:space="preserve"> </t>
    </r>
    <r>
      <rPr>
        <sz val="12"/>
        <rFont val="Arial"/>
        <family val="2"/>
      </rPr>
      <t xml:space="preserve">(1) </t>
    </r>
  </si>
  <si>
    <r>
      <t xml:space="preserve">Marie PAILLOUX (1), Myoung-Ah KANG (4), </t>
    </r>
    <r>
      <rPr>
        <b/>
        <sz val="12"/>
        <rFont val="Arial"/>
        <family val="2"/>
      </rPr>
      <t>Marinette BOUET (1)</t>
    </r>
  </si>
  <si>
    <t>Bruno GUILLON</t>
  </si>
  <si>
    <t>Bruno GUILLON (2), Jian-Jin LI (2), Myoung-Ah KANG (2)</t>
  </si>
  <si>
    <r>
      <t xml:space="preserve">Hugues PEYTAVIN, Jian-Jin LI, </t>
    </r>
    <r>
      <rPr>
        <b/>
        <sz val="12"/>
        <rFont val="Arial"/>
        <family val="2"/>
      </rPr>
      <t xml:space="preserve">Loïc YON </t>
    </r>
  </si>
  <si>
    <r>
      <rPr>
        <b/>
        <sz val="12"/>
        <rFont val="Arial"/>
        <family val="2"/>
      </rPr>
      <t>Claude MAZEL</t>
    </r>
    <r>
      <rPr>
        <sz val="12"/>
        <rFont val="Arial"/>
        <family val="2"/>
      </rPr>
      <t xml:space="preserve"> (1), Yves-Jean DANIEL (1)</t>
    </r>
  </si>
  <si>
    <r>
      <rPr>
        <b/>
        <sz val="12"/>
        <rFont val="Arial"/>
        <family val="2"/>
      </rPr>
      <t>Violaine ANTOINE</t>
    </r>
    <r>
      <rPr>
        <sz val="12"/>
        <rFont val="Arial"/>
        <family val="2"/>
      </rPr>
      <t xml:space="preserve"> (1), Jian-Jin LI (1), Gewu BU (1)</t>
    </r>
  </si>
  <si>
    <r>
      <t>Damien FERNEY</t>
    </r>
    <r>
      <rPr>
        <sz val="12"/>
        <color indexed="21"/>
        <rFont val="Arial"/>
        <family val="2"/>
      </rPr>
      <t xml:space="preserve"> </t>
    </r>
    <r>
      <rPr>
        <sz val="12"/>
        <rFont val="Arial"/>
        <family val="2"/>
      </rPr>
      <t>(1)</t>
    </r>
  </si>
  <si>
    <t>Damien FERNEY (2)</t>
  </si>
  <si>
    <t>Claude MAZEL (2), Yves-Jean DANIEL (2)</t>
  </si>
  <si>
    <r>
      <t>Claude MAZEL</t>
    </r>
    <r>
      <rPr>
        <sz val="12"/>
        <rFont val="Arial"/>
        <family val="2"/>
      </rPr>
      <t xml:space="preserve"> (1), Annegret WAGLER (2) </t>
    </r>
  </si>
  <si>
    <r>
      <t>Edith COUÉ</t>
    </r>
    <r>
      <rPr>
        <sz val="12"/>
        <rFont val="Arial"/>
        <family val="2"/>
      </rPr>
      <t xml:space="preserve"> (3)</t>
    </r>
  </si>
  <si>
    <r>
      <t>Michel CHEMINA</t>
    </r>
    <r>
      <rPr>
        <sz val="12"/>
        <rFont val="Arial"/>
        <family val="2"/>
      </rPr>
      <t xml:space="preserve">T (2), Christophe TILMANT (1) </t>
    </r>
  </si>
  <si>
    <r>
      <rPr>
        <b/>
        <sz val="10"/>
        <rFont val="Arial"/>
        <family val="2"/>
      </rPr>
      <t>Christophe TILMANT</t>
    </r>
    <r>
      <rPr>
        <sz val="10"/>
        <rFont val="Arial"/>
        <family val="2"/>
      </rPr>
      <t xml:space="preserve"> (1), Romuald AUFRÈRE (1), Michel CHEMINAT (1)</t>
    </r>
  </si>
  <si>
    <r>
      <t>Emmanuel MESNARD</t>
    </r>
    <r>
      <rPr>
        <sz val="12"/>
        <rFont val="Arial"/>
        <family val="2"/>
      </rPr>
      <t xml:space="preserve"> (3)</t>
    </r>
  </si>
  <si>
    <t xml:space="preserve">Emmanuel MESNARD (2), Romuald AUFRÈRE (2) - </t>
  </si>
  <si>
    <t>Mamadou KANTÉ (1)</t>
  </si>
  <si>
    <t xml:space="preserve">Claude MAZEL (2),
Jean-Philippe GAYON (1) </t>
  </si>
  <si>
    <r>
      <t xml:space="preserve"> Jonas KOKO (2),
</t>
    </r>
    <r>
      <rPr>
        <b/>
        <sz val="12"/>
        <rFont val="Arial"/>
        <family val="2"/>
      </rPr>
      <t>Vincent BARRA</t>
    </r>
    <r>
      <rPr>
        <sz val="12"/>
        <rFont val="Arial"/>
        <family val="2"/>
      </rPr>
      <t xml:space="preserve"> (1)</t>
    </r>
  </si>
  <si>
    <t>Loïc YON</t>
  </si>
  <si>
    <t xml:space="preserve">Soutien Maths </t>
  </si>
  <si>
    <t>Soutien Maths
Semaines bloquées</t>
  </si>
  <si>
    <t>Bases de Données
Semaines bloquées</t>
  </si>
  <si>
    <t>Marie PAILLOUX, Myoung-Ah KANG, Marinette BOUET</t>
  </si>
  <si>
    <t>Algorithmique et SDD
Semaines bloquées</t>
  </si>
  <si>
    <r>
      <t>Loïc YON(1),</t>
    </r>
    <r>
      <rPr>
        <sz val="12"/>
        <rFont val="Arial"/>
        <family val="2"/>
      </rPr>
      <t xml:space="preserve"> Patrice LAURENCOT (1)</t>
    </r>
  </si>
  <si>
    <t>L. YON (1), P. LAURENCOT (1),
M.A. KANG (1) Y.J. DANIEL (1),
J.J. LI (2)</t>
  </si>
  <si>
    <t>Soutien C
(2 groupes)</t>
  </si>
  <si>
    <r>
      <rPr>
        <b/>
        <sz val="10"/>
        <rFont val="Arial"/>
        <family val="2"/>
      </rPr>
      <t>Claude MAZEL</t>
    </r>
    <r>
      <rPr>
        <sz val="10"/>
        <rFont val="Arial"/>
        <family val="2"/>
      </rPr>
      <t>, Amina Chorfi,
Michel CHEMINAT, Romuald AUFRÈRE, Edith COUÉ</t>
    </r>
  </si>
  <si>
    <r>
      <t xml:space="preserve">Gilles LEBORGNE (1), </t>
    </r>
    <r>
      <rPr>
        <sz val="12"/>
        <rFont val="Arial"/>
        <family val="2"/>
      </rPr>
      <t>Amina CHORFI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(1), </t>
    </r>
    <r>
      <rPr>
        <sz val="12"/>
        <color theme="1"/>
        <rFont val="Arial"/>
        <family val="2"/>
      </rPr>
      <t>Benoît ALBERT</t>
    </r>
    <r>
      <rPr>
        <sz val="12"/>
        <color rgb="FFC00000"/>
        <rFont val="Arial"/>
        <family val="2"/>
      </rPr>
      <t xml:space="preserve"> </t>
    </r>
    <r>
      <rPr>
        <sz val="12"/>
        <rFont val="Arial"/>
        <family val="2"/>
      </rPr>
      <t>(1)</t>
    </r>
  </si>
  <si>
    <r>
      <rPr>
        <b/>
        <sz val="12"/>
        <rFont val="Arial"/>
        <family val="2"/>
      </rPr>
      <t>Jean-Philippe GAYON</t>
    </r>
    <r>
      <rPr>
        <sz val="12"/>
        <rFont val="Arial"/>
        <family val="2"/>
      </rPr>
      <t xml:space="preserve"> (1), Viet NGUYEN (2)</t>
    </r>
  </si>
  <si>
    <r>
      <t xml:space="preserve">Jean-Michel VERDIER (2)
</t>
    </r>
    <r>
      <rPr>
        <sz val="12"/>
        <color theme="1"/>
        <rFont val="Arial"/>
        <family val="2"/>
      </rPr>
      <t>Mégan MILN</t>
    </r>
    <r>
      <rPr>
        <sz val="12"/>
        <rFont val="Arial"/>
        <family val="2"/>
      </rPr>
      <t xml:space="preserve"> (2)
Maxens BLANCHET (2)</t>
    </r>
  </si>
  <si>
    <t>Soutien TOEIC</t>
  </si>
  <si>
    <t>Susan ARBON-LEAHY</t>
  </si>
  <si>
    <t>Romuald AUFRÈRE</t>
  </si>
  <si>
    <r>
      <rPr>
        <b/>
        <sz val="12"/>
        <rFont val="Arial"/>
        <family val="2"/>
      </rPr>
      <t>Michel CHEMINAT</t>
    </r>
    <r>
      <rPr>
        <sz val="12"/>
        <rFont val="Arial"/>
        <family val="2"/>
      </rPr>
      <t xml:space="preserve"> (4), Christophe TILMANT (2)</t>
    </r>
  </si>
  <si>
    <r>
      <t>Romuald AUFRÈRE</t>
    </r>
    <r>
      <rPr>
        <sz val="12"/>
        <rFont val="Arial"/>
        <family val="2"/>
      </rPr>
      <t xml:space="preserve"> (1), Michel CHEMINAT (1) </t>
    </r>
  </si>
  <si>
    <r>
      <rPr>
        <b/>
        <sz val="12"/>
        <rFont val="Arial"/>
        <family val="2"/>
      </rPr>
      <t xml:space="preserve">Claude MAZEL </t>
    </r>
    <r>
      <rPr>
        <sz val="12"/>
        <rFont val="Arial"/>
        <family val="2"/>
      </rPr>
      <t xml:space="preserve">(2),
Jean-Philippe GAYON (1) </t>
    </r>
  </si>
  <si>
    <r>
      <rPr>
        <b/>
        <sz val="12"/>
        <rFont val="Arial"/>
        <family val="2"/>
      </rPr>
      <t>Hélène TOUSSAINT</t>
    </r>
    <r>
      <rPr>
        <sz val="12"/>
        <rFont val="Arial"/>
        <family val="2"/>
      </rPr>
      <t xml:space="preserve"> (1)</t>
    </r>
  </si>
  <si>
    <r>
      <t xml:space="preserve"> </t>
    </r>
    <r>
      <rPr>
        <sz val="12"/>
        <color theme="1"/>
        <rFont val="Arial"/>
        <family val="2"/>
      </rPr>
      <t xml:space="preserve"> Minh Hieu NGUYEN (1)
Amina CHORFI </t>
    </r>
    <r>
      <rPr>
        <sz val="12"/>
        <rFont val="Arial"/>
        <family val="2"/>
      </rPr>
      <t>(1)</t>
    </r>
  </si>
  <si>
    <t xml:space="preserve"> Julien PASCAL (2)</t>
  </si>
  <si>
    <t>Christophe BLANC (2), Jian-Jin LI (2), Loïc YON (1), Hervé PEYTAVIN (1)</t>
  </si>
  <si>
    <r>
      <rPr>
        <b/>
        <sz val="12"/>
        <rFont val="Arial"/>
        <family val="2"/>
      </rPr>
      <t xml:space="preserve"> Claude MAZEL</t>
    </r>
    <r>
      <rPr>
        <sz val="12"/>
        <rFont val="Arial"/>
        <family val="2"/>
      </rPr>
      <t>,
Amina CHORFI</t>
    </r>
  </si>
  <si>
    <r>
      <rPr>
        <b/>
        <sz val="12"/>
        <rFont val="Arial"/>
        <family val="2"/>
      </rPr>
      <t>Christian LAFOREST</t>
    </r>
    <r>
      <rPr>
        <sz val="12"/>
        <rFont val="Arial"/>
        <family val="2"/>
      </rPr>
      <t xml:space="preserve"> (2)
Mamadou Kanté (1)</t>
    </r>
  </si>
  <si>
    <t>Elie RANDRIAMIARINTSOA (1)</t>
  </si>
  <si>
    <t>Jean-Philippe GAYON</t>
  </si>
  <si>
    <r>
      <rPr>
        <b/>
        <sz val="12"/>
        <rFont val="Arial"/>
        <family val="2"/>
      </rPr>
      <t>Yves-Jean DANIEL</t>
    </r>
    <r>
      <rPr>
        <sz val="12"/>
        <rFont val="Arial"/>
        <family val="2"/>
      </rPr>
      <t>, Loïc YON,
Patrice LAURENÇOT</t>
    </r>
  </si>
  <si>
    <t xml:space="preserve">Patrice LAURENÇOT (12h), Michel CHEMINAT (10h) </t>
  </si>
  <si>
    <r>
      <rPr>
        <b/>
        <sz val="12"/>
        <rFont val="Arial"/>
        <family val="2"/>
      </rPr>
      <t>Edith COUÉ</t>
    </r>
    <r>
      <rPr>
        <sz val="12"/>
        <rFont val="Arial"/>
        <family val="2"/>
      </rPr>
      <t xml:space="preserve"> (6)</t>
    </r>
  </si>
  <si>
    <r>
      <rPr>
        <b/>
        <sz val="12"/>
        <rFont val="Arial"/>
        <family val="2"/>
      </rPr>
      <t>Hervé KERIVIN</t>
    </r>
    <r>
      <rPr>
        <sz val="12"/>
        <rFont val="Arial"/>
        <family val="2"/>
      </rPr>
      <t xml:space="preserve"> (1), Aurélie LAGOUTTE (1), </t>
    </r>
    <r>
      <rPr>
        <sz val="12"/>
        <color theme="1"/>
        <rFont val="Arial"/>
        <family val="2"/>
      </rPr>
      <t>Viet NGUYEN</t>
    </r>
    <r>
      <rPr>
        <sz val="12"/>
        <rFont val="Arial"/>
        <family val="2"/>
      </rPr>
      <t xml:space="preserve"> (1)</t>
    </r>
  </si>
  <si>
    <r>
      <rPr>
        <b/>
        <sz val="12"/>
        <rFont val="Arial"/>
        <family val="2"/>
      </rPr>
      <t xml:space="preserve">Vincent BARRA </t>
    </r>
    <r>
      <rPr>
        <sz val="12"/>
        <rFont val="Arial"/>
        <family val="2"/>
      </rPr>
      <t>(1), Violaine ANTOINE (1), Amina CHORFI (1)</t>
    </r>
  </si>
  <si>
    <t>Malek ABBASSI (3), Loïc CROMBEZ (2), Youssouf HADHBI (1)</t>
  </si>
  <si>
    <t>Total Heures Présentiel :</t>
  </si>
  <si>
    <t>Total Heures équivalent TD :</t>
  </si>
  <si>
    <t>Michel CHEMINAT (6h), Patrice LAURENCOT (18h), Julien BONNAUD (12h)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</si>
</sst>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&quot;F&quot;_-;\-* #,##0.00\ &quot;F&quot;_-;_-* &quot;-&quot;??\ &quot;F&quot;_-;_-@_-"/>
    <numFmt numFmtId="165" formatCode="_-* #,##0.00\ [$€-1]_-;\-* #,##0.00\ [$€-1]_-;_-* &quot;-&quot;??\ [$€-1]_-"/>
    <numFmt numFmtId="166" formatCode="0.0"/>
    <numFmt numFmtId="167" formatCode="0.0%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  <charset val="204"/>
    </font>
    <font>
      <b/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sz val="12"/>
      <color rgb="FFFF0000"/>
      <name val="Arial"/>
      <family val="2"/>
    </font>
    <font>
      <b/>
      <i/>
      <sz val="12"/>
      <name val="Arial"/>
      <family val="2"/>
    </font>
    <font>
      <b/>
      <sz val="12"/>
      <color indexed="21"/>
      <name val="Arial"/>
      <family val="2"/>
    </font>
    <font>
      <sz val="12"/>
      <color rgb="FFC00000"/>
      <name val="Arial"/>
      <family val="2"/>
    </font>
    <font>
      <b/>
      <sz val="12"/>
      <color indexed="10"/>
      <name val="Arial"/>
      <family val="2"/>
    </font>
    <font>
      <sz val="12"/>
      <color indexed="2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3">
    <xf numFmtId="0" fontId="0" fillId="0" borderId="0" xfId="0"/>
    <xf numFmtId="0" fontId="0" fillId="0" borderId="0" xfId="0" applyFill="1" applyBorder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vertical="top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7" fontId="3" fillId="0" borderId="0" xfId="5" applyNumberFormat="1" applyFont="1" applyFill="1" applyBorder="1" applyAlignment="1">
      <alignment horizontal="center" vertical="center" wrapText="1"/>
    </xf>
    <xf numFmtId="166" fontId="3" fillId="0" borderId="1" xfId="5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6" fillId="0" borderId="0" xfId="0" applyFont="1" applyFill="1" applyAlignment="1">
      <alignment horizontal="left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4" xfId="5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6" fontId="3" fillId="0" borderId="9" xfId="5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6" fontId="3" fillId="0" borderId="8" xfId="5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166" fontId="3" fillId="0" borderId="32" xfId="5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166" fontId="3" fillId="0" borderId="33" xfId="5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166" fontId="3" fillId="0" borderId="34" xfId="5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/>
    <xf numFmtId="0" fontId="3" fillId="0" borderId="22" xfId="0" applyFont="1" applyFill="1" applyBorder="1" applyAlignment="1"/>
    <xf numFmtId="0" fontId="3" fillId="0" borderId="28" xfId="0" applyFont="1" applyFill="1" applyBorder="1" applyAlignment="1"/>
    <xf numFmtId="0" fontId="5" fillId="0" borderId="9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top" wrapText="1"/>
    </xf>
    <xf numFmtId="0" fontId="3" fillId="0" borderId="24" xfId="0" applyFont="1" applyFill="1" applyBorder="1"/>
    <xf numFmtId="0" fontId="3" fillId="0" borderId="9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39" xfId="0" applyFont="1" applyFill="1" applyBorder="1"/>
    <xf numFmtId="0" fontId="3" fillId="4" borderId="38" xfId="6" applyNumberFormat="1" applyFont="1" applyFill="1" applyBorder="1" applyAlignment="1">
      <alignment vertical="center" wrapText="1"/>
    </xf>
    <xf numFmtId="0" fontId="3" fillId="4" borderId="25" xfId="0" applyFont="1" applyFill="1" applyBorder="1"/>
    <xf numFmtId="0" fontId="3" fillId="4" borderId="34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3" fillId="4" borderId="34" xfId="6" applyNumberFormat="1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/>
    </xf>
    <xf numFmtId="0" fontId="3" fillId="4" borderId="32" xfId="0" applyFont="1" applyFill="1" applyBorder="1" applyAlignment="1">
      <alignment horizontal="center" vertical="center" wrapText="1"/>
    </xf>
    <xf numFmtId="0" fontId="3" fillId="4" borderId="40" xfId="0" applyFont="1" applyFill="1" applyBorder="1"/>
    <xf numFmtId="0" fontId="3" fillId="4" borderId="29" xfId="0" applyFont="1" applyFill="1" applyBorder="1" applyAlignment="1">
      <alignment vertical="center" wrapText="1"/>
    </xf>
    <xf numFmtId="0" fontId="3" fillId="4" borderId="19" xfId="0" applyFont="1" applyFill="1" applyBorder="1"/>
    <xf numFmtId="0" fontId="3" fillId="4" borderId="30" xfId="0" applyFont="1" applyFill="1" applyBorder="1" applyAlignment="1">
      <alignment vertical="center" wrapText="1"/>
    </xf>
    <xf numFmtId="0" fontId="5" fillId="4" borderId="32" xfId="0" applyFont="1" applyFill="1" applyBorder="1" applyAlignment="1">
      <alignment vertical="center" wrapText="1"/>
    </xf>
    <xf numFmtId="0" fontId="3" fillId="4" borderId="26" xfId="0" applyFont="1" applyFill="1" applyBorder="1"/>
    <xf numFmtId="0" fontId="3" fillId="4" borderId="19" xfId="0" applyFont="1" applyFill="1" applyBorder="1" applyAlignment="1">
      <alignment vertical="center" wrapText="1"/>
    </xf>
    <xf numFmtId="0" fontId="3" fillId="4" borderId="41" xfId="0" applyFont="1" applyFill="1" applyBorder="1" applyAlignment="1">
      <alignment horizontal="center" vertical="center" wrapText="1"/>
    </xf>
    <xf numFmtId="166" fontId="9" fillId="4" borderId="23" xfId="0" applyNumberFormat="1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vertical="center" wrapText="1"/>
    </xf>
    <xf numFmtId="0" fontId="3" fillId="4" borderId="28" xfId="0" applyFont="1" applyFill="1" applyBorder="1"/>
    <xf numFmtId="0" fontId="3" fillId="4" borderId="9" xfId="0" applyFont="1" applyFill="1" applyBorder="1" applyAlignment="1">
      <alignment horizontal="center" vertical="center" wrapText="1"/>
    </xf>
    <xf numFmtId="166" fontId="3" fillId="4" borderId="9" xfId="5" applyNumberFormat="1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166" fontId="3" fillId="4" borderId="1" xfId="5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4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166" fontId="3" fillId="4" borderId="8" xfId="5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66" fontId="3" fillId="4" borderId="11" xfId="5" applyNumberFormat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 wrapText="1"/>
    </xf>
    <xf numFmtId="166" fontId="3" fillId="3" borderId="1" xfId="5" applyNumberFormat="1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166" fontId="3" fillId="3" borderId="32" xfId="5" applyNumberFormat="1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166" fontId="3" fillId="3" borderId="33" xfId="5" applyNumberFormat="1" applyFont="1" applyFill="1" applyBorder="1" applyAlignment="1">
      <alignment horizontal="center" vertical="center" wrapText="1"/>
    </xf>
    <xf numFmtId="166" fontId="3" fillId="3" borderId="34" xfId="5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166" fontId="3" fillId="3" borderId="4" xfId="5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6" fontId="3" fillId="3" borderId="9" xfId="5" applyNumberFormat="1" applyFont="1" applyFill="1" applyBorder="1" applyAlignment="1">
      <alignment horizontal="center" vertical="center" wrapText="1"/>
    </xf>
    <xf numFmtId="166" fontId="3" fillId="3" borderId="8" xfId="5" applyNumberFormat="1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166" fontId="3" fillId="4" borderId="32" xfId="5" applyNumberFormat="1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6" fontId="3" fillId="4" borderId="2" xfId="5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vertical="center" wrapText="1"/>
    </xf>
    <xf numFmtId="0" fontId="1" fillId="4" borderId="3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4" borderId="35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4" borderId="52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3" fillId="4" borderId="56" xfId="0" applyFont="1" applyFill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wrapText="1"/>
    </xf>
    <xf numFmtId="0" fontId="1" fillId="4" borderId="53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center" vertical="center" wrapText="1"/>
    </xf>
    <xf numFmtId="166" fontId="3" fillId="3" borderId="15" xfId="5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3" fillId="0" borderId="17" xfId="0" applyFont="1" applyFill="1" applyBorder="1"/>
    <xf numFmtId="0" fontId="3" fillId="0" borderId="20" xfId="0" applyFont="1" applyFill="1" applyBorder="1"/>
    <xf numFmtId="0" fontId="3" fillId="0" borderId="24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6" fontId="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3" fillId="4" borderId="25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166" fontId="3" fillId="4" borderId="2" xfId="5" applyNumberFormat="1" applyFont="1" applyFill="1" applyBorder="1" applyAlignment="1">
      <alignment horizontal="center" vertical="center" wrapText="1"/>
    </xf>
    <xf numFmtId="166" fontId="3" fillId="4" borderId="22" xfId="5" applyNumberFormat="1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166" fontId="3" fillId="4" borderId="4" xfId="5" applyNumberFormat="1" applyFont="1" applyFill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center" vertical="center" wrapText="1"/>
    </xf>
    <xf numFmtId="166" fontId="3" fillId="4" borderId="15" xfId="5" applyNumberFormat="1" applyFont="1" applyFill="1" applyBorder="1" applyAlignment="1">
      <alignment horizontal="center" vertical="center" wrapText="1"/>
    </xf>
    <xf numFmtId="166" fontId="3" fillId="4" borderId="3" xfId="5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166" fontId="9" fillId="4" borderId="42" xfId="0" applyNumberFormat="1" applyFont="1" applyFill="1" applyBorder="1" applyAlignment="1">
      <alignment horizontal="center" vertical="center"/>
    </xf>
    <xf numFmtId="166" fontId="9" fillId="4" borderId="6" xfId="0" applyNumberFormat="1" applyFont="1" applyFill="1" applyBorder="1" applyAlignment="1">
      <alignment horizontal="center" vertical="center"/>
    </xf>
    <xf numFmtId="166" fontId="9" fillId="4" borderId="43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166" fontId="9" fillId="0" borderId="16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6" fontId="9" fillId="0" borderId="23" xfId="0" applyNumberFormat="1" applyFont="1" applyFill="1" applyBorder="1" applyAlignment="1">
      <alignment horizontal="center" vertical="center"/>
    </xf>
    <xf numFmtId="166" fontId="9" fillId="4" borderId="16" xfId="0" applyNumberFormat="1" applyFont="1" applyFill="1" applyBorder="1" applyAlignment="1">
      <alignment horizontal="center" vertical="center"/>
    </xf>
    <xf numFmtId="166" fontId="9" fillId="4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7">
    <cellStyle name="Euro" xfId="1" xr:uid="{00000000-0005-0000-0000-000000000000}"/>
    <cellStyle name="Euro 2" xfId="2" xr:uid="{00000000-0005-0000-0000-000001000000}"/>
    <cellStyle name="Monétaire" xfId="6" builtinId="4"/>
    <cellStyle name="Monétaire 2" xfId="3" xr:uid="{00000000-0005-0000-0000-000003000000}"/>
    <cellStyle name="Normal" xfId="0" builtinId="0"/>
    <cellStyle name="Normal 2" xfId="4" xr:uid="{00000000-0005-0000-0000-000005000000}"/>
    <cellStyle name="Pourcentage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opLeftCell="A31" zoomScale="93" zoomScaleNormal="93" zoomScaleSheetLayoutView="80" zoomScalePageLayoutView="93" workbookViewId="0">
      <selection activeCell="H38" sqref="H38"/>
    </sheetView>
  </sheetViews>
  <sheetFormatPr baseColWidth="10" defaultRowHeight="12.75" x14ac:dyDescent="0.2"/>
  <cols>
    <col min="1" max="1" width="26.28515625" style="2" customWidth="1"/>
    <col min="2" max="2" width="32.7109375" style="155" customWidth="1"/>
    <col min="3" max="3" width="5" style="155" customWidth="1"/>
    <col min="4" max="4" width="6.28515625" style="155" customWidth="1"/>
    <col min="5" max="5" width="14.85546875" style="155" customWidth="1"/>
    <col min="6" max="6" width="13.140625" style="155" customWidth="1"/>
    <col min="7" max="7" width="14.42578125" style="155" customWidth="1"/>
    <col min="8" max="8" width="8.42578125" style="155" customWidth="1"/>
    <col min="9" max="9" width="34.42578125" style="155" customWidth="1"/>
    <col min="10" max="10" width="38.28515625" style="155" customWidth="1"/>
    <col min="11" max="16384" width="11.42578125" style="155"/>
  </cols>
  <sheetData>
    <row r="1" spans="1:10" s="140" customFormat="1" ht="36" x14ac:dyDescent="0.2">
      <c r="A1" s="13" t="s">
        <v>24</v>
      </c>
      <c r="B1" s="14"/>
      <c r="C1" s="14" t="s">
        <v>19</v>
      </c>
      <c r="D1" s="14"/>
      <c r="E1" s="14"/>
      <c r="F1" s="14"/>
      <c r="G1" s="14"/>
      <c r="H1" s="14" t="s">
        <v>74</v>
      </c>
    </row>
    <row r="2" spans="1:10" s="141" customFormat="1" ht="16.5" customHeight="1" x14ac:dyDescent="0.2">
      <c r="A2" s="4"/>
      <c r="C2" s="142"/>
      <c r="D2" s="142"/>
      <c r="E2" s="142"/>
      <c r="F2" s="142"/>
      <c r="G2" s="142"/>
    </row>
    <row r="3" spans="1:10" s="143" customFormat="1" ht="48" thickBot="1" x14ac:dyDescent="0.25">
      <c r="A3" s="7" t="s">
        <v>22</v>
      </c>
      <c r="B3" s="7" t="s">
        <v>21</v>
      </c>
      <c r="C3" s="7" t="s">
        <v>5</v>
      </c>
      <c r="D3" s="7" t="s">
        <v>6</v>
      </c>
      <c r="E3" s="7" t="s">
        <v>23</v>
      </c>
      <c r="F3" s="7" t="s">
        <v>15</v>
      </c>
      <c r="G3" s="7" t="s">
        <v>27</v>
      </c>
      <c r="H3" s="7" t="s">
        <v>18</v>
      </c>
      <c r="I3" s="19" t="s">
        <v>28</v>
      </c>
      <c r="J3" s="19" t="s">
        <v>29</v>
      </c>
    </row>
    <row r="4" spans="1:10" s="141" customFormat="1" ht="49.5" customHeight="1" x14ac:dyDescent="0.2">
      <c r="A4" s="234" t="s">
        <v>59</v>
      </c>
      <c r="B4" s="191" t="s">
        <v>30</v>
      </c>
      <c r="C4" s="191"/>
      <c r="D4" s="191"/>
      <c r="E4" s="191">
        <v>26</v>
      </c>
      <c r="F4" s="191">
        <f>SUM(C4:E4)</f>
        <v>26</v>
      </c>
      <c r="G4" s="192">
        <v>1</v>
      </c>
      <c r="H4" s="240">
        <v>5</v>
      </c>
      <c r="I4" s="163"/>
      <c r="J4" s="193" t="s">
        <v>110</v>
      </c>
    </row>
    <row r="5" spans="1:10" s="141" customFormat="1" ht="49.5" customHeight="1" x14ac:dyDescent="0.2">
      <c r="A5" s="235"/>
      <c r="B5" s="64" t="s">
        <v>111</v>
      </c>
      <c r="C5" s="64"/>
      <c r="D5" s="64"/>
      <c r="E5" s="64">
        <v>12</v>
      </c>
      <c r="F5" s="64">
        <f>SUM(C5:E5)</f>
        <v>12</v>
      </c>
      <c r="G5" s="113">
        <v>0</v>
      </c>
      <c r="H5" s="241"/>
      <c r="I5" s="194" t="s">
        <v>112</v>
      </c>
      <c r="J5" s="149"/>
    </row>
    <row r="6" spans="1:10" s="141" customFormat="1" ht="24.95" customHeight="1" x14ac:dyDescent="0.2">
      <c r="A6" s="235"/>
      <c r="B6" s="127" t="s">
        <v>54</v>
      </c>
      <c r="C6" s="127"/>
      <c r="D6" s="127"/>
      <c r="E6" s="127">
        <v>26</v>
      </c>
      <c r="F6" s="127">
        <f>SUM(C6:E6)</f>
        <v>26</v>
      </c>
      <c r="G6" s="108">
        <v>1</v>
      </c>
      <c r="H6" s="241"/>
      <c r="I6" s="231" t="s">
        <v>69</v>
      </c>
      <c r="J6" s="144"/>
    </row>
    <row r="7" spans="1:10" s="141" customFormat="1" ht="24.95" customHeight="1" x14ac:dyDescent="0.2">
      <c r="A7" s="235"/>
      <c r="B7" s="66" t="s">
        <v>31</v>
      </c>
      <c r="C7" s="66"/>
      <c r="D7" s="66"/>
      <c r="E7" s="109"/>
      <c r="F7" s="66"/>
      <c r="G7" s="110"/>
      <c r="H7" s="241"/>
      <c r="I7" s="232"/>
      <c r="J7" s="144"/>
    </row>
    <row r="8" spans="1:10" s="141" customFormat="1" ht="24.95" customHeight="1" x14ac:dyDescent="0.2">
      <c r="A8" s="235"/>
      <c r="B8" s="107" t="s">
        <v>32</v>
      </c>
      <c r="C8" s="107"/>
      <c r="D8" s="107"/>
      <c r="E8" s="111"/>
      <c r="F8" s="107"/>
      <c r="G8" s="112"/>
      <c r="H8" s="241"/>
      <c r="I8" s="232"/>
      <c r="J8" s="144"/>
    </row>
    <row r="9" spans="1:10" s="141" customFormat="1" ht="24.95" customHeight="1" x14ac:dyDescent="0.2">
      <c r="A9" s="235"/>
      <c r="B9" s="64" t="s">
        <v>33</v>
      </c>
      <c r="C9" s="64"/>
      <c r="D9" s="64"/>
      <c r="E9" s="65"/>
      <c r="F9" s="64"/>
      <c r="G9" s="113"/>
      <c r="H9" s="241"/>
      <c r="I9" s="233"/>
      <c r="J9" s="144"/>
    </row>
    <row r="10" spans="1:10" s="141" customFormat="1" ht="24.95" customHeight="1" x14ac:dyDescent="0.2">
      <c r="A10" s="235"/>
      <c r="B10" s="66" t="s">
        <v>34</v>
      </c>
      <c r="C10" s="66"/>
      <c r="D10" s="66"/>
      <c r="E10" s="109"/>
      <c r="F10" s="66"/>
      <c r="G10" s="110"/>
      <c r="H10" s="241"/>
      <c r="I10" s="145"/>
      <c r="J10" s="146" t="s">
        <v>75</v>
      </c>
    </row>
    <row r="11" spans="1:10" s="141" customFormat="1" ht="24.95" customHeight="1" x14ac:dyDescent="0.2">
      <c r="A11" s="235"/>
      <c r="B11" s="107" t="s">
        <v>35</v>
      </c>
      <c r="C11" s="107"/>
      <c r="D11" s="107"/>
      <c r="E11" s="111"/>
      <c r="F11" s="107"/>
      <c r="G11" s="112"/>
      <c r="H11" s="241"/>
      <c r="I11" s="147"/>
      <c r="J11" s="148" t="s">
        <v>40</v>
      </c>
    </row>
    <row r="12" spans="1:10" s="141" customFormat="1" ht="24.95" customHeight="1" x14ac:dyDescent="0.2">
      <c r="A12" s="235"/>
      <c r="B12" s="64" t="s">
        <v>36</v>
      </c>
      <c r="C12" s="64"/>
      <c r="D12" s="64"/>
      <c r="E12" s="65"/>
      <c r="F12" s="64"/>
      <c r="G12" s="113"/>
      <c r="H12" s="241"/>
      <c r="I12" s="147"/>
      <c r="J12" s="149" t="s">
        <v>41</v>
      </c>
    </row>
    <row r="13" spans="1:10" s="141" customFormat="1" ht="24.95" customHeight="1" x14ac:dyDescent="0.2">
      <c r="A13" s="235"/>
      <c r="B13" s="127" t="s">
        <v>37</v>
      </c>
      <c r="C13" s="114"/>
      <c r="D13" s="114"/>
      <c r="E13" s="115"/>
      <c r="F13" s="114"/>
      <c r="G13" s="116"/>
      <c r="H13" s="241"/>
      <c r="I13" s="147"/>
      <c r="J13" s="150" t="s">
        <v>43</v>
      </c>
    </row>
    <row r="14" spans="1:10" s="141" customFormat="1" ht="24.95" customHeight="1" x14ac:dyDescent="0.2">
      <c r="A14" s="235"/>
      <c r="B14" s="127" t="s">
        <v>38</v>
      </c>
      <c r="C14" s="127"/>
      <c r="D14" s="127"/>
      <c r="E14" s="117"/>
      <c r="F14" s="127"/>
      <c r="G14" s="151"/>
      <c r="H14" s="241"/>
      <c r="I14" s="147"/>
      <c r="J14" s="150" t="s">
        <v>76</v>
      </c>
    </row>
    <row r="15" spans="1:10" s="141" customFormat="1" ht="24.95" customHeight="1" x14ac:dyDescent="0.2">
      <c r="A15" s="235"/>
      <c r="B15" s="127" t="s">
        <v>39</v>
      </c>
      <c r="C15" s="118"/>
      <c r="D15" s="127"/>
      <c r="E15" s="117"/>
      <c r="F15" s="127"/>
      <c r="G15" s="108"/>
      <c r="H15" s="241"/>
      <c r="I15" s="152"/>
      <c r="J15" s="150" t="s">
        <v>42</v>
      </c>
    </row>
    <row r="16" spans="1:10" ht="31.5" customHeight="1" thickBot="1" x14ac:dyDescent="0.25">
      <c r="A16" s="236"/>
      <c r="B16" s="125" t="s">
        <v>12</v>
      </c>
      <c r="C16" s="128">
        <v>26</v>
      </c>
      <c r="D16" s="128"/>
      <c r="E16" s="128"/>
      <c r="F16" s="128">
        <f>SUM(C16:E16)</f>
        <v>26</v>
      </c>
      <c r="G16" s="120">
        <v>1</v>
      </c>
      <c r="H16" s="222"/>
      <c r="I16" s="153" t="s">
        <v>73</v>
      </c>
      <c r="J16" s="154"/>
    </row>
    <row r="17" spans="1:10" ht="45" customHeight="1" x14ac:dyDescent="0.2">
      <c r="A17" s="245" t="s">
        <v>60</v>
      </c>
      <c r="B17" s="229" t="s">
        <v>72</v>
      </c>
      <c r="C17" s="123"/>
      <c r="D17" s="123">
        <v>14</v>
      </c>
      <c r="E17" s="123"/>
      <c r="F17" s="216">
        <f>SUM(C17:E18)</f>
        <v>36</v>
      </c>
      <c r="G17" s="249">
        <v>5</v>
      </c>
      <c r="H17" s="216">
        <v>12</v>
      </c>
      <c r="I17" s="123" t="s">
        <v>83</v>
      </c>
      <c r="J17" s="209"/>
    </row>
    <row r="18" spans="1:10" ht="50.25" customHeight="1" x14ac:dyDescent="0.2">
      <c r="A18" s="246"/>
      <c r="B18" s="230"/>
      <c r="C18" s="177"/>
      <c r="D18" s="177"/>
      <c r="E18" s="177">
        <v>22</v>
      </c>
      <c r="F18" s="217"/>
      <c r="G18" s="250"/>
      <c r="H18" s="228"/>
      <c r="I18" s="178" t="s">
        <v>120</v>
      </c>
      <c r="J18" s="210"/>
    </row>
    <row r="19" spans="1:10" s="156" customFormat="1" ht="36.950000000000003" customHeight="1" x14ac:dyDescent="0.2">
      <c r="A19" s="226"/>
      <c r="B19" s="248" t="s">
        <v>71</v>
      </c>
      <c r="C19" s="184"/>
      <c r="D19" s="185">
        <v>18</v>
      </c>
      <c r="E19" s="185"/>
      <c r="F19" s="223">
        <f>SUM(C19:E20)</f>
        <v>36</v>
      </c>
      <c r="G19" s="250"/>
      <c r="H19" s="228"/>
      <c r="I19" s="186" t="s">
        <v>104</v>
      </c>
      <c r="J19" s="210"/>
    </row>
    <row r="20" spans="1:10" s="156" customFormat="1" ht="36.950000000000003" customHeight="1" x14ac:dyDescent="0.2">
      <c r="A20" s="226"/>
      <c r="B20" s="229"/>
      <c r="C20" s="121"/>
      <c r="D20" s="133"/>
      <c r="E20" s="133">
        <v>18</v>
      </c>
      <c r="F20" s="224"/>
      <c r="G20" s="250"/>
      <c r="H20" s="228"/>
      <c r="I20" s="183" t="s">
        <v>105</v>
      </c>
      <c r="J20" s="210"/>
    </row>
    <row r="21" spans="1:10" s="156" customFormat="1" ht="36.950000000000003" customHeight="1" x14ac:dyDescent="0.2">
      <c r="A21" s="246"/>
      <c r="B21" s="134" t="s">
        <v>106</v>
      </c>
      <c r="C21" s="73"/>
      <c r="D21" s="73"/>
      <c r="E21" s="134">
        <v>14</v>
      </c>
      <c r="F21" s="134">
        <f>SUM(C21:E21)</f>
        <v>14</v>
      </c>
      <c r="G21" s="247"/>
      <c r="H21" s="228"/>
      <c r="I21" s="180" t="s">
        <v>98</v>
      </c>
      <c r="J21" s="211"/>
    </row>
    <row r="22" spans="1:10" ht="43.5" customHeight="1" x14ac:dyDescent="0.2">
      <c r="A22" s="246"/>
      <c r="B22" s="135" t="s">
        <v>50</v>
      </c>
      <c r="C22" s="76"/>
      <c r="D22" s="76">
        <v>52</v>
      </c>
      <c r="E22" s="76"/>
      <c r="F22" s="218">
        <f>SUM(C22:E23)</f>
        <v>70</v>
      </c>
      <c r="G22" s="214">
        <v>5</v>
      </c>
      <c r="H22" s="228"/>
      <c r="I22" s="124" t="s">
        <v>85</v>
      </c>
      <c r="J22" s="188"/>
    </row>
    <row r="23" spans="1:10" ht="39.75" customHeight="1" x14ac:dyDescent="0.2">
      <c r="A23" s="226"/>
      <c r="B23" s="180" t="s">
        <v>103</v>
      </c>
      <c r="C23" s="124"/>
      <c r="D23" s="124">
        <v>18</v>
      </c>
      <c r="E23" s="187"/>
      <c r="F23" s="219"/>
      <c r="G23" s="247"/>
      <c r="H23" s="228"/>
      <c r="I23" s="76" t="s">
        <v>117</v>
      </c>
      <c r="J23" s="157" t="s">
        <v>118</v>
      </c>
    </row>
    <row r="24" spans="1:10" ht="39.75" customHeight="1" x14ac:dyDescent="0.2">
      <c r="A24" s="226"/>
      <c r="B24" s="218" t="s">
        <v>0</v>
      </c>
      <c r="C24" s="76"/>
      <c r="D24" s="76">
        <v>12</v>
      </c>
      <c r="E24" s="76"/>
      <c r="F24" s="218">
        <f>SUM(C24:E25)</f>
        <v>26</v>
      </c>
      <c r="G24" s="122">
        <v>2</v>
      </c>
      <c r="H24" s="228"/>
      <c r="I24" s="76" t="s">
        <v>84</v>
      </c>
      <c r="J24" s="157" t="s">
        <v>86</v>
      </c>
    </row>
    <row r="25" spans="1:10" s="160" customFormat="1" ht="36.950000000000003" customHeight="1" x14ac:dyDescent="0.2">
      <c r="A25" s="226"/>
      <c r="B25" s="219"/>
      <c r="C25" s="124"/>
      <c r="D25" s="73"/>
      <c r="E25" s="124">
        <v>14</v>
      </c>
      <c r="F25" s="219"/>
      <c r="G25" s="159"/>
      <c r="H25" s="228"/>
      <c r="I25" s="124" t="s">
        <v>88</v>
      </c>
      <c r="J25" s="158" t="s">
        <v>87</v>
      </c>
    </row>
    <row r="26" spans="1:10" s="160" customFormat="1" ht="36.950000000000003" customHeight="1" thickBot="1" x14ac:dyDescent="0.25">
      <c r="A26" s="227"/>
      <c r="B26" s="131" t="s">
        <v>2</v>
      </c>
      <c r="C26" s="131"/>
      <c r="D26" s="131">
        <v>26</v>
      </c>
      <c r="E26" s="131"/>
      <c r="F26" s="131">
        <f t="shared" ref="F26" si="0">SUM(C26:E26)</f>
        <v>26</v>
      </c>
      <c r="G26" s="97">
        <v>2</v>
      </c>
      <c r="H26" s="220"/>
      <c r="I26" s="161" t="s">
        <v>89</v>
      </c>
      <c r="J26" s="162"/>
    </row>
    <row r="27" spans="1:10" s="165" customFormat="1" ht="36.950000000000003" customHeight="1" x14ac:dyDescent="0.2">
      <c r="A27" s="237" t="s">
        <v>61</v>
      </c>
      <c r="B27" s="126" t="s">
        <v>8</v>
      </c>
      <c r="C27" s="126"/>
      <c r="D27" s="126">
        <v>26</v>
      </c>
      <c r="E27" s="126"/>
      <c r="F27" s="126">
        <f t="shared" ref="F27:F34" si="1">SUM(C27:E27)</f>
        <v>26</v>
      </c>
      <c r="G27" s="119">
        <v>2</v>
      </c>
      <c r="H27" s="242">
        <v>8</v>
      </c>
      <c r="I27" s="163" t="s">
        <v>90</v>
      </c>
      <c r="J27" s="164"/>
    </row>
    <row r="28" spans="1:10" s="165" customFormat="1" ht="36.950000000000003" customHeight="1" x14ac:dyDescent="0.2">
      <c r="A28" s="238"/>
      <c r="B28" s="127" t="s">
        <v>44</v>
      </c>
      <c r="C28" s="127"/>
      <c r="D28" s="127">
        <v>26</v>
      </c>
      <c r="E28" s="127"/>
      <c r="F28" s="127">
        <f t="shared" si="1"/>
        <v>26</v>
      </c>
      <c r="G28" s="108">
        <v>2</v>
      </c>
      <c r="H28" s="243"/>
      <c r="I28" s="145" t="s">
        <v>91</v>
      </c>
      <c r="J28" s="166"/>
    </row>
    <row r="29" spans="1:10" s="165" customFormat="1" ht="36.950000000000003" customHeight="1" x14ac:dyDescent="0.2">
      <c r="A29" s="238"/>
      <c r="B29" s="127" t="s">
        <v>1</v>
      </c>
      <c r="C29" s="127"/>
      <c r="D29" s="127">
        <v>26</v>
      </c>
      <c r="E29" s="127"/>
      <c r="F29" s="127">
        <f t="shared" si="1"/>
        <v>26</v>
      </c>
      <c r="G29" s="108">
        <v>2</v>
      </c>
      <c r="H29" s="243"/>
      <c r="I29" s="167" t="s">
        <v>92</v>
      </c>
      <c r="J29" s="166"/>
    </row>
    <row r="30" spans="1:10" s="165" customFormat="1" ht="36.950000000000003" customHeight="1" x14ac:dyDescent="0.2">
      <c r="A30" s="238"/>
      <c r="B30" s="221" t="s">
        <v>16</v>
      </c>
      <c r="C30" s="66"/>
      <c r="D30" s="66">
        <v>34</v>
      </c>
      <c r="E30" s="66"/>
      <c r="F30" s="221">
        <f>SUM(C30:E31)</f>
        <v>44</v>
      </c>
      <c r="G30" s="110">
        <v>3</v>
      </c>
      <c r="H30" s="243"/>
      <c r="I30" s="168" t="s">
        <v>93</v>
      </c>
      <c r="J30" s="169"/>
    </row>
    <row r="31" spans="1:10" s="165" customFormat="1" ht="36.950000000000003" customHeight="1" thickBot="1" x14ac:dyDescent="0.25">
      <c r="A31" s="239"/>
      <c r="B31" s="222"/>
      <c r="C31" s="67"/>
      <c r="D31" s="170"/>
      <c r="E31" s="67">
        <v>10</v>
      </c>
      <c r="F31" s="222"/>
      <c r="G31" s="171"/>
      <c r="H31" s="244"/>
      <c r="I31" s="67" t="s">
        <v>94</v>
      </c>
      <c r="J31" s="172" t="s">
        <v>119</v>
      </c>
    </row>
    <row r="32" spans="1:10" s="160" customFormat="1" ht="36.950000000000003" customHeight="1" x14ac:dyDescent="0.2">
      <c r="A32" s="225" t="s">
        <v>63</v>
      </c>
      <c r="B32" s="129" t="s">
        <v>47</v>
      </c>
      <c r="C32" s="129"/>
      <c r="D32" s="129">
        <v>26</v>
      </c>
      <c r="E32" s="129"/>
      <c r="F32" s="129">
        <f t="shared" si="1"/>
        <v>26</v>
      </c>
      <c r="G32" s="89">
        <v>1</v>
      </c>
      <c r="H32" s="216">
        <v>5</v>
      </c>
      <c r="I32" s="129" t="s">
        <v>122</v>
      </c>
      <c r="J32" s="173" t="s">
        <v>95</v>
      </c>
    </row>
    <row r="33" spans="1:10" s="160" customFormat="1" ht="36.950000000000003" customHeight="1" x14ac:dyDescent="0.2">
      <c r="A33" s="226"/>
      <c r="B33" s="130" t="s">
        <v>49</v>
      </c>
      <c r="C33" s="130"/>
      <c r="D33" s="130">
        <v>26</v>
      </c>
      <c r="E33" s="130"/>
      <c r="F33" s="130">
        <f t="shared" si="1"/>
        <v>26</v>
      </c>
      <c r="G33" s="92">
        <v>1</v>
      </c>
      <c r="H33" s="228"/>
      <c r="I33" s="130" t="s">
        <v>96</v>
      </c>
      <c r="J33" s="174"/>
    </row>
    <row r="34" spans="1:10" s="160" customFormat="1" ht="36.950000000000003" customHeight="1" x14ac:dyDescent="0.2">
      <c r="A34" s="226"/>
      <c r="B34" s="130" t="s">
        <v>48</v>
      </c>
      <c r="C34" s="130"/>
      <c r="D34" s="130">
        <v>26</v>
      </c>
      <c r="E34" s="130"/>
      <c r="F34" s="130">
        <f t="shared" si="1"/>
        <v>26</v>
      </c>
      <c r="G34" s="92">
        <v>1</v>
      </c>
      <c r="H34" s="228"/>
      <c r="I34" s="130" t="s">
        <v>97</v>
      </c>
      <c r="J34" s="174"/>
    </row>
    <row r="35" spans="1:10" s="160" customFormat="1" ht="36.950000000000003" customHeight="1" x14ac:dyDescent="0.2">
      <c r="A35" s="226"/>
      <c r="B35" s="132" t="s">
        <v>70</v>
      </c>
      <c r="C35" s="132"/>
      <c r="D35" s="132">
        <v>26</v>
      </c>
      <c r="E35" s="132"/>
      <c r="F35" s="218">
        <f>SUM(C35:E36)</f>
        <v>62</v>
      </c>
      <c r="G35" s="214">
        <v>2</v>
      </c>
      <c r="H35" s="228"/>
      <c r="I35" s="189" t="s">
        <v>121</v>
      </c>
      <c r="J35" s="212"/>
    </row>
    <row r="36" spans="1:10" s="160" customFormat="1" ht="36.950000000000003" customHeight="1" thickBot="1" x14ac:dyDescent="0.25">
      <c r="A36" s="227"/>
      <c r="B36" s="179" t="s">
        <v>100</v>
      </c>
      <c r="C36" s="179"/>
      <c r="D36" s="179">
        <v>36</v>
      </c>
      <c r="E36" s="179"/>
      <c r="F36" s="220"/>
      <c r="G36" s="215"/>
      <c r="H36" s="220"/>
      <c r="I36" s="190" t="s">
        <v>107</v>
      </c>
      <c r="J36" s="213"/>
    </row>
    <row r="37" spans="1:10" s="165" customFormat="1" ht="36.950000000000003" customHeight="1" x14ac:dyDescent="0.2">
      <c r="A37" s="15"/>
      <c r="B37" s="208" t="s">
        <v>131</v>
      </c>
      <c r="C37" s="15">
        <f t="shared" ref="C37:E37" si="2">SUM(C4:C36)</f>
        <v>26</v>
      </c>
      <c r="D37" s="15">
        <f t="shared" si="2"/>
        <v>392</v>
      </c>
      <c r="E37" s="15">
        <f t="shared" si="2"/>
        <v>142</v>
      </c>
      <c r="F37" s="15">
        <f>SUM(F4:F36)</f>
        <v>560</v>
      </c>
      <c r="G37" s="16"/>
      <c r="H37" s="15"/>
    </row>
    <row r="38" spans="1:10" s="201" customFormat="1" ht="44.25" customHeight="1" x14ac:dyDescent="0.2">
      <c r="A38" s="3"/>
      <c r="B38" s="208" t="s">
        <v>132</v>
      </c>
      <c r="C38" s="202">
        <f>C37*1.5</f>
        <v>39</v>
      </c>
      <c r="D38" s="202">
        <f>D37*1.25*3</f>
        <v>1470</v>
      </c>
      <c r="E38" s="202">
        <f>E37*6</f>
        <v>852</v>
      </c>
      <c r="F38" s="202">
        <f>SUM(C38:E38)</f>
        <v>2361</v>
      </c>
      <c r="G38" s="203"/>
      <c r="H38" s="202"/>
      <c r="I38" s="202"/>
    </row>
    <row r="39" spans="1:10" ht="15" x14ac:dyDescent="0.2">
      <c r="A39" s="3"/>
      <c r="B39" s="165"/>
      <c r="C39" s="176"/>
      <c r="D39" s="176"/>
      <c r="E39" s="176"/>
      <c r="F39" s="176"/>
      <c r="G39" s="176"/>
      <c r="H39" s="176"/>
    </row>
    <row r="41" spans="1:10" ht="15" x14ac:dyDescent="0.2">
      <c r="B41" s="15"/>
    </row>
    <row r="42" spans="1:10" ht="15" x14ac:dyDescent="0.2">
      <c r="B42" s="175"/>
    </row>
    <row r="43" spans="1:10" x14ac:dyDescent="0.2">
      <c r="B43" s="176"/>
    </row>
  </sheetData>
  <mergeCells count="24">
    <mergeCell ref="A32:A36"/>
    <mergeCell ref="H32:H36"/>
    <mergeCell ref="B17:B18"/>
    <mergeCell ref="I6:I9"/>
    <mergeCell ref="A4:A16"/>
    <mergeCell ref="A27:A31"/>
    <mergeCell ref="H4:H16"/>
    <mergeCell ref="H27:H31"/>
    <mergeCell ref="A17:A26"/>
    <mergeCell ref="B24:B25"/>
    <mergeCell ref="B30:B31"/>
    <mergeCell ref="H17:H26"/>
    <mergeCell ref="G22:G23"/>
    <mergeCell ref="B19:B20"/>
    <mergeCell ref="G17:G21"/>
    <mergeCell ref="J17:J21"/>
    <mergeCell ref="J35:J36"/>
    <mergeCell ref="G35:G36"/>
    <mergeCell ref="F17:F18"/>
    <mergeCell ref="F22:F23"/>
    <mergeCell ref="F35:F36"/>
    <mergeCell ref="F30:F31"/>
    <mergeCell ref="F24:F25"/>
    <mergeCell ref="F19:F20"/>
  </mergeCells>
  <phoneticPr fontId="0" type="noConversion"/>
  <pageMargins left="0.2" right="0.47" top="0.16" bottom="0.16" header="0.43000000000000005" footer="0.24000000000000002"/>
  <pageSetup paperSize="9" scale="79" orientation="portrait" horizontalDpi="300" verticalDpi="300" copies="15" r:id="rId1"/>
  <headerFooter>
    <oddHeader>&amp;R_x000D_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9"/>
  <sheetViews>
    <sheetView tabSelected="1" topLeftCell="A17" zoomScale="84" zoomScaleNormal="84" zoomScaleSheetLayoutView="80" zoomScalePageLayoutView="84" workbookViewId="0">
      <selection activeCell="J22" sqref="J22"/>
    </sheetView>
  </sheetViews>
  <sheetFormatPr baseColWidth="10" defaultRowHeight="12.75" x14ac:dyDescent="0.2"/>
  <cols>
    <col min="1" max="1" width="33.85546875" style="25" customWidth="1"/>
    <col min="2" max="2" width="35" style="29" customWidth="1"/>
    <col min="3" max="3" width="7" style="29" customWidth="1"/>
    <col min="4" max="4" width="5.85546875" style="29" customWidth="1"/>
    <col min="5" max="5" width="15" style="29" customWidth="1"/>
    <col min="6" max="6" width="13.85546875" style="29" customWidth="1"/>
    <col min="7" max="7" width="13.140625" style="29" customWidth="1"/>
    <col min="8" max="8" width="13.7109375" style="29" customWidth="1"/>
    <col min="9" max="9" width="19.140625" style="5" hidden="1" customWidth="1"/>
    <col min="10" max="10" width="38.28515625" style="5" customWidth="1"/>
    <col min="11" max="11" width="31.85546875" style="5" customWidth="1"/>
    <col min="12" max="16384" width="11.42578125" style="5"/>
  </cols>
  <sheetData>
    <row r="1" spans="1:12" s="11" customFormat="1" ht="35.25" customHeight="1" x14ac:dyDescent="0.2">
      <c r="A1" s="13" t="s">
        <v>55</v>
      </c>
      <c r="B1" s="14"/>
      <c r="C1" s="14" t="s">
        <v>19</v>
      </c>
      <c r="D1" s="14"/>
      <c r="E1" s="12"/>
      <c r="F1" s="12"/>
      <c r="G1" s="12"/>
      <c r="H1" s="14" t="s">
        <v>74</v>
      </c>
      <c r="I1" s="12" t="s">
        <v>14</v>
      </c>
      <c r="J1" s="9"/>
      <c r="K1" s="10"/>
      <c r="L1" s="10"/>
    </row>
    <row r="2" spans="1:12" s="21" customFormat="1" ht="16.5" customHeight="1" thickBot="1" x14ac:dyDescent="0.25">
      <c r="A2" s="15"/>
      <c r="B2" s="15"/>
      <c r="C2" s="20"/>
      <c r="D2" s="20"/>
      <c r="E2" s="20"/>
      <c r="F2" s="20"/>
      <c r="G2" s="20"/>
      <c r="H2" s="15"/>
      <c r="I2" s="8"/>
    </row>
    <row r="3" spans="1:12" s="22" customFormat="1" ht="58.5" customHeight="1" thickBot="1" x14ac:dyDescent="0.25">
      <c r="A3" s="102" t="s">
        <v>22</v>
      </c>
      <c r="B3" s="103" t="s">
        <v>21</v>
      </c>
      <c r="C3" s="103" t="s">
        <v>5</v>
      </c>
      <c r="D3" s="103" t="s">
        <v>6</v>
      </c>
      <c r="E3" s="103" t="s">
        <v>23</v>
      </c>
      <c r="F3" s="103" t="s">
        <v>15</v>
      </c>
      <c r="G3" s="103" t="s">
        <v>26</v>
      </c>
      <c r="H3" s="103" t="s">
        <v>20</v>
      </c>
      <c r="I3" s="104" t="s">
        <v>25</v>
      </c>
      <c r="J3" s="105" t="s">
        <v>28</v>
      </c>
      <c r="K3" s="106" t="s">
        <v>29</v>
      </c>
    </row>
    <row r="4" spans="1:12" s="23" customFormat="1" ht="67.5" customHeight="1" x14ac:dyDescent="0.2">
      <c r="A4" s="251" t="s">
        <v>59</v>
      </c>
      <c r="B4" s="33" t="s">
        <v>30</v>
      </c>
      <c r="C4" s="33"/>
      <c r="D4" s="33"/>
      <c r="E4" s="33">
        <v>26</v>
      </c>
      <c r="F4" s="33">
        <f>SUM(C4:E4)</f>
        <v>26</v>
      </c>
      <c r="G4" s="34">
        <v>1</v>
      </c>
      <c r="H4" s="255">
        <v>5</v>
      </c>
      <c r="I4" s="275">
        <f>SUM(F4:F15)/F37*27</f>
        <v>4.8028846153846159</v>
      </c>
      <c r="J4" s="53" t="s">
        <v>68</v>
      </c>
      <c r="K4" s="54" t="s">
        <v>67</v>
      </c>
    </row>
    <row r="5" spans="1:12" s="23" customFormat="1" ht="36.950000000000003" customHeight="1" x14ac:dyDescent="0.2">
      <c r="A5" s="259"/>
      <c r="B5" s="31" t="s">
        <v>54</v>
      </c>
      <c r="C5" s="31"/>
      <c r="D5" s="31"/>
      <c r="E5" s="31">
        <v>26</v>
      </c>
      <c r="F5" s="31">
        <f>SUM(C5:E5)</f>
        <v>26</v>
      </c>
      <c r="G5" s="17">
        <v>1</v>
      </c>
      <c r="H5" s="256"/>
      <c r="I5" s="276"/>
      <c r="J5" s="280" t="s">
        <v>69</v>
      </c>
      <c r="K5" s="263"/>
    </row>
    <row r="6" spans="1:12" s="23" customFormat="1" ht="36.950000000000003" customHeight="1" x14ac:dyDescent="0.2">
      <c r="A6" s="259"/>
      <c r="B6" s="38" t="s">
        <v>31</v>
      </c>
      <c r="C6" s="38"/>
      <c r="D6" s="38"/>
      <c r="E6" s="39"/>
      <c r="F6" s="38"/>
      <c r="G6" s="40"/>
      <c r="H6" s="256"/>
      <c r="I6" s="276"/>
      <c r="J6" s="281"/>
      <c r="K6" s="264"/>
    </row>
    <row r="7" spans="1:12" s="23" customFormat="1" ht="36.950000000000003" customHeight="1" x14ac:dyDescent="0.2">
      <c r="A7" s="259"/>
      <c r="B7" s="41" t="s">
        <v>32</v>
      </c>
      <c r="C7" s="41"/>
      <c r="D7" s="41"/>
      <c r="E7" s="42"/>
      <c r="F7" s="41"/>
      <c r="G7" s="43"/>
      <c r="H7" s="256"/>
      <c r="I7" s="276"/>
      <c r="J7" s="281"/>
      <c r="K7" s="264"/>
    </row>
    <row r="8" spans="1:12" s="23" customFormat="1" ht="36.950000000000003" customHeight="1" x14ac:dyDescent="0.2">
      <c r="A8" s="259"/>
      <c r="B8" s="44" t="s">
        <v>33</v>
      </c>
      <c r="C8" s="44"/>
      <c r="D8" s="44"/>
      <c r="E8" s="45"/>
      <c r="F8" s="44"/>
      <c r="G8" s="46"/>
      <c r="H8" s="256"/>
      <c r="I8" s="276"/>
      <c r="J8" s="282"/>
      <c r="K8" s="265"/>
    </row>
    <row r="9" spans="1:12" s="23" customFormat="1" ht="36.950000000000003" customHeight="1" x14ac:dyDescent="0.2">
      <c r="A9" s="259"/>
      <c r="B9" s="38" t="s">
        <v>34</v>
      </c>
      <c r="C9" s="38"/>
      <c r="D9" s="38"/>
      <c r="E9" s="39"/>
      <c r="F9" s="38"/>
      <c r="G9" s="40"/>
      <c r="H9" s="256"/>
      <c r="I9" s="276"/>
      <c r="J9" s="266"/>
      <c r="K9" s="138" t="s">
        <v>75</v>
      </c>
    </row>
    <row r="10" spans="1:12" s="23" customFormat="1" ht="36.950000000000003" customHeight="1" x14ac:dyDescent="0.2">
      <c r="A10" s="259"/>
      <c r="B10" s="41" t="s">
        <v>35</v>
      </c>
      <c r="C10" s="41"/>
      <c r="D10" s="41"/>
      <c r="E10" s="42"/>
      <c r="F10" s="41"/>
      <c r="G10" s="43"/>
      <c r="H10" s="256"/>
      <c r="I10" s="276"/>
      <c r="J10" s="267"/>
      <c r="K10" s="55" t="s">
        <v>40</v>
      </c>
    </row>
    <row r="11" spans="1:12" s="23" customFormat="1" ht="36.950000000000003" customHeight="1" x14ac:dyDescent="0.2">
      <c r="A11" s="259"/>
      <c r="B11" s="44" t="s">
        <v>36</v>
      </c>
      <c r="C11" s="44"/>
      <c r="D11" s="44"/>
      <c r="E11" s="45"/>
      <c r="F11" s="44"/>
      <c r="G11" s="46"/>
      <c r="H11" s="256"/>
      <c r="I11" s="276"/>
      <c r="J11" s="267"/>
      <c r="K11" s="56" t="s">
        <v>41</v>
      </c>
    </row>
    <row r="12" spans="1:12" s="23" customFormat="1" ht="36.950000000000003" customHeight="1" x14ac:dyDescent="0.2">
      <c r="A12" s="259"/>
      <c r="B12" s="31" t="s">
        <v>37</v>
      </c>
      <c r="C12" s="30"/>
      <c r="D12" s="30"/>
      <c r="E12" s="47"/>
      <c r="F12" s="30"/>
      <c r="G12" s="32"/>
      <c r="H12" s="256"/>
      <c r="I12" s="276"/>
      <c r="J12" s="57"/>
      <c r="K12" s="58" t="s">
        <v>77</v>
      </c>
    </row>
    <row r="13" spans="1:12" s="23" customFormat="1" ht="36.950000000000003" customHeight="1" x14ac:dyDescent="0.2">
      <c r="A13" s="259"/>
      <c r="B13" s="31" t="s">
        <v>38</v>
      </c>
      <c r="C13" s="31"/>
      <c r="D13" s="31"/>
      <c r="E13" s="18"/>
      <c r="F13" s="31"/>
      <c r="G13" s="24"/>
      <c r="H13" s="256"/>
      <c r="I13" s="276"/>
      <c r="J13" s="57"/>
      <c r="K13" s="58" t="s">
        <v>76</v>
      </c>
    </row>
    <row r="14" spans="1:12" s="23" customFormat="1" ht="36.950000000000003" customHeight="1" x14ac:dyDescent="0.2">
      <c r="A14" s="259"/>
      <c r="B14" s="31" t="s">
        <v>39</v>
      </c>
      <c r="C14" s="31"/>
      <c r="D14" s="31"/>
      <c r="E14" s="18"/>
      <c r="F14" s="31"/>
      <c r="G14" s="17"/>
      <c r="H14" s="256"/>
      <c r="I14" s="276"/>
      <c r="J14" s="59"/>
      <c r="K14" s="58" t="s">
        <v>42</v>
      </c>
    </row>
    <row r="15" spans="1:12" ht="36.75" customHeight="1" thickBot="1" x14ac:dyDescent="0.25">
      <c r="A15" s="252"/>
      <c r="B15" s="35" t="s">
        <v>13</v>
      </c>
      <c r="C15" s="35"/>
      <c r="D15" s="35"/>
      <c r="E15" s="35">
        <v>22</v>
      </c>
      <c r="F15" s="35">
        <f>SUM(C15:E15)</f>
        <v>22</v>
      </c>
      <c r="G15" s="36">
        <v>1</v>
      </c>
      <c r="H15" s="257"/>
      <c r="I15" s="277"/>
      <c r="J15" s="37" t="s">
        <v>66</v>
      </c>
      <c r="K15" s="60"/>
    </row>
    <row r="16" spans="1:12" ht="36.950000000000003" customHeight="1" x14ac:dyDescent="0.2">
      <c r="A16" s="225" t="s">
        <v>60</v>
      </c>
      <c r="B16" s="216" t="s">
        <v>51</v>
      </c>
      <c r="C16" s="68"/>
      <c r="D16" s="68">
        <v>26</v>
      </c>
      <c r="E16" s="69"/>
      <c r="F16" s="216">
        <f>SUM(C16:E17)</f>
        <v>46</v>
      </c>
      <c r="G16" s="249">
        <v>1.5</v>
      </c>
      <c r="H16" s="216">
        <v>9</v>
      </c>
      <c r="I16" s="278">
        <f>SUM(F16:F23)/F37*27</f>
        <v>8.4375</v>
      </c>
      <c r="J16" s="70" t="s">
        <v>78</v>
      </c>
      <c r="K16" s="71"/>
    </row>
    <row r="17" spans="1:13" ht="36.950000000000003" customHeight="1" x14ac:dyDescent="0.2">
      <c r="A17" s="226"/>
      <c r="B17" s="228"/>
      <c r="C17" s="177"/>
      <c r="D17" s="182"/>
      <c r="E17" s="177">
        <v>20</v>
      </c>
      <c r="F17" s="219"/>
      <c r="G17" s="247"/>
      <c r="H17" s="228"/>
      <c r="I17" s="279"/>
      <c r="J17" s="74" t="s">
        <v>130</v>
      </c>
      <c r="K17" s="75"/>
    </row>
    <row r="18" spans="1:13" ht="36.950000000000003" customHeight="1" x14ac:dyDescent="0.2">
      <c r="A18" s="226"/>
      <c r="B18" s="218" t="s">
        <v>3</v>
      </c>
      <c r="C18" s="76"/>
      <c r="D18" s="76">
        <v>20</v>
      </c>
      <c r="E18" s="77"/>
      <c r="F18" s="228">
        <f>SUM(C18:E20)</f>
        <v>36</v>
      </c>
      <c r="G18" s="214">
        <v>1</v>
      </c>
      <c r="H18" s="228"/>
      <c r="I18" s="279"/>
      <c r="J18" s="78" t="s">
        <v>79</v>
      </c>
      <c r="K18" s="79"/>
    </row>
    <row r="19" spans="1:13" ht="36.950000000000003" customHeight="1" x14ac:dyDescent="0.2">
      <c r="A19" s="226"/>
      <c r="B19" s="228"/>
      <c r="C19" s="177"/>
      <c r="D19" s="177"/>
      <c r="E19" s="177">
        <v>8</v>
      </c>
      <c r="F19" s="228"/>
      <c r="G19" s="250"/>
      <c r="H19" s="228"/>
      <c r="I19" s="279"/>
      <c r="J19" s="181" t="s">
        <v>80</v>
      </c>
      <c r="K19" s="79"/>
    </row>
    <row r="20" spans="1:13" ht="36.950000000000003" customHeight="1" x14ac:dyDescent="0.2">
      <c r="A20" s="226"/>
      <c r="B20" s="180" t="s">
        <v>101</v>
      </c>
      <c r="C20" s="180"/>
      <c r="D20" s="180">
        <v>2</v>
      </c>
      <c r="E20" s="180">
        <v>6</v>
      </c>
      <c r="F20" s="219"/>
      <c r="G20" s="247"/>
      <c r="H20" s="228"/>
      <c r="I20" s="279"/>
      <c r="J20" s="80" t="s">
        <v>102</v>
      </c>
      <c r="K20" s="79"/>
    </row>
    <row r="21" spans="1:13" ht="36.950000000000003" customHeight="1" x14ac:dyDescent="0.2">
      <c r="A21" s="226"/>
      <c r="B21" s="218" t="s">
        <v>10</v>
      </c>
      <c r="C21" s="76">
        <v>22</v>
      </c>
      <c r="D21" s="76"/>
      <c r="E21" s="77"/>
      <c r="F21" s="218">
        <f>SUM(C21:E22)</f>
        <v>28</v>
      </c>
      <c r="G21" s="214">
        <v>1</v>
      </c>
      <c r="H21" s="228"/>
      <c r="I21" s="279"/>
      <c r="J21" s="81" t="s">
        <v>126</v>
      </c>
      <c r="K21" s="79"/>
    </row>
    <row r="22" spans="1:13" ht="36.950000000000003" customHeight="1" x14ac:dyDescent="0.2">
      <c r="A22" s="226"/>
      <c r="B22" s="219"/>
      <c r="C22" s="72"/>
      <c r="D22" s="72"/>
      <c r="E22" s="72">
        <v>6</v>
      </c>
      <c r="F22" s="219"/>
      <c r="G22" s="247"/>
      <c r="H22" s="228"/>
      <c r="I22" s="279"/>
      <c r="J22" s="139" t="s">
        <v>133</v>
      </c>
      <c r="K22" s="82"/>
    </row>
    <row r="23" spans="1:13" ht="36.950000000000003" customHeight="1" x14ac:dyDescent="0.2">
      <c r="A23" s="226"/>
      <c r="B23" s="218" t="s">
        <v>17</v>
      </c>
      <c r="C23" s="76">
        <v>12</v>
      </c>
      <c r="D23" s="76"/>
      <c r="E23" s="77"/>
      <c r="F23" s="218">
        <f>SUM(C23:E24)</f>
        <v>20</v>
      </c>
      <c r="G23" s="214">
        <v>1</v>
      </c>
      <c r="H23" s="228"/>
      <c r="I23" s="279"/>
      <c r="J23" s="81" t="s">
        <v>81</v>
      </c>
      <c r="K23" s="83"/>
    </row>
    <row r="24" spans="1:13" ht="36.950000000000003" customHeight="1" thickBot="1" x14ac:dyDescent="0.25">
      <c r="A24" s="227"/>
      <c r="B24" s="220"/>
      <c r="C24" s="84"/>
      <c r="D24" s="84"/>
      <c r="E24" s="84">
        <v>8</v>
      </c>
      <c r="F24" s="219"/>
      <c r="G24" s="215"/>
      <c r="H24" s="220"/>
      <c r="I24" s="85"/>
      <c r="J24" s="86" t="s">
        <v>82</v>
      </c>
      <c r="K24" s="87"/>
    </row>
    <row r="25" spans="1:13" s="1" customFormat="1" ht="36.950000000000003" customHeight="1" x14ac:dyDescent="0.2">
      <c r="A25" s="251" t="s">
        <v>62</v>
      </c>
      <c r="B25" s="48" t="s">
        <v>11</v>
      </c>
      <c r="C25" s="33"/>
      <c r="D25" s="33"/>
      <c r="E25" s="33">
        <v>20</v>
      </c>
      <c r="F25" s="33">
        <f>SUM(C25:E25)</f>
        <v>20</v>
      </c>
      <c r="G25" s="34">
        <v>3</v>
      </c>
      <c r="H25" s="253">
        <v>5</v>
      </c>
      <c r="I25" s="275">
        <f>SUM(F25:F27)/F37*27</f>
        <v>4.5432692307692308</v>
      </c>
      <c r="J25" s="61" t="s">
        <v>127</v>
      </c>
      <c r="K25" s="197"/>
    </row>
    <row r="26" spans="1:13" s="1" customFormat="1" ht="36.950000000000003" customHeight="1" x14ac:dyDescent="0.2">
      <c r="A26" s="259"/>
      <c r="B26" s="31" t="s">
        <v>45</v>
      </c>
      <c r="C26" s="31"/>
      <c r="D26" s="31"/>
      <c r="E26" s="31">
        <v>24</v>
      </c>
      <c r="F26" s="31">
        <f>SUM(C26:E26)</f>
        <v>24</v>
      </c>
      <c r="G26" s="17">
        <v>3</v>
      </c>
      <c r="H26" s="258"/>
      <c r="I26" s="276"/>
      <c r="J26" s="62" t="s">
        <v>114</v>
      </c>
      <c r="K26" s="198"/>
    </row>
    <row r="27" spans="1:13" s="1" customFormat="1" ht="36.950000000000003" customHeight="1" thickBot="1" x14ac:dyDescent="0.25">
      <c r="A27" s="252"/>
      <c r="B27" s="35" t="s">
        <v>4</v>
      </c>
      <c r="C27" s="35"/>
      <c r="D27" s="35">
        <v>26</v>
      </c>
      <c r="E27" s="35"/>
      <c r="F27" s="35">
        <f t="shared" ref="F27:F33" si="0">SUM(C27:E27)</f>
        <v>26</v>
      </c>
      <c r="G27" s="36">
        <v>4</v>
      </c>
      <c r="H27" s="254"/>
      <c r="I27" s="277"/>
      <c r="J27" s="63" t="s">
        <v>115</v>
      </c>
      <c r="K27" s="199" t="s">
        <v>123</v>
      </c>
    </row>
    <row r="28" spans="1:13" s="1" customFormat="1" ht="36.950000000000003" customHeight="1" x14ac:dyDescent="0.2">
      <c r="A28" s="225" t="s">
        <v>63</v>
      </c>
      <c r="B28" s="88" t="s">
        <v>52</v>
      </c>
      <c r="C28" s="88"/>
      <c r="D28" s="88">
        <v>26</v>
      </c>
      <c r="E28" s="88"/>
      <c r="F28" s="88">
        <f t="shared" si="0"/>
        <v>26</v>
      </c>
      <c r="G28" s="89">
        <v>1</v>
      </c>
      <c r="H28" s="260">
        <v>8</v>
      </c>
      <c r="I28" s="268">
        <f>SUM(F28:F33)/F37*27</f>
        <v>9.2163461538461533</v>
      </c>
      <c r="J28" s="90" t="s">
        <v>109</v>
      </c>
      <c r="K28" s="71"/>
    </row>
    <row r="29" spans="1:13" s="1" customFormat="1" ht="47.25" customHeight="1" x14ac:dyDescent="0.2">
      <c r="A29" s="226"/>
      <c r="B29" s="91" t="s">
        <v>7</v>
      </c>
      <c r="C29" s="91"/>
      <c r="D29" s="91">
        <v>26</v>
      </c>
      <c r="E29" s="91"/>
      <c r="F29" s="91">
        <f t="shared" si="0"/>
        <v>26</v>
      </c>
      <c r="G29" s="92">
        <v>1</v>
      </c>
      <c r="H29" s="261"/>
      <c r="I29" s="269"/>
      <c r="J29" s="93" t="s">
        <v>108</v>
      </c>
      <c r="K29" s="273"/>
      <c r="M29" s="6"/>
    </row>
    <row r="30" spans="1:13" s="1" customFormat="1" ht="36.950000000000003" customHeight="1" x14ac:dyDescent="0.2">
      <c r="A30" s="226"/>
      <c r="B30" s="91" t="s">
        <v>46</v>
      </c>
      <c r="C30" s="91"/>
      <c r="D30" s="91">
        <v>26</v>
      </c>
      <c r="E30" s="91"/>
      <c r="F30" s="91">
        <f t="shared" si="0"/>
        <v>26</v>
      </c>
      <c r="G30" s="92">
        <v>1</v>
      </c>
      <c r="H30" s="261"/>
      <c r="I30" s="269"/>
      <c r="J30" s="94" t="s">
        <v>128</v>
      </c>
      <c r="K30" s="273"/>
    </row>
    <row r="31" spans="1:13" s="1" customFormat="1" ht="36.950000000000003" customHeight="1" x14ac:dyDescent="0.2">
      <c r="A31" s="226"/>
      <c r="B31" s="95" t="s">
        <v>9</v>
      </c>
      <c r="C31" s="95"/>
      <c r="D31" s="95">
        <v>26</v>
      </c>
      <c r="E31" s="95"/>
      <c r="F31" s="91">
        <f t="shared" si="0"/>
        <v>26</v>
      </c>
      <c r="G31" s="92">
        <v>1</v>
      </c>
      <c r="H31" s="261"/>
      <c r="I31" s="269"/>
      <c r="J31" s="96" t="s">
        <v>129</v>
      </c>
      <c r="K31" s="273"/>
    </row>
    <row r="32" spans="1:13" s="1" customFormat="1" ht="36.950000000000003" customHeight="1" x14ac:dyDescent="0.2">
      <c r="A32" s="226"/>
      <c r="B32" s="135" t="s">
        <v>53</v>
      </c>
      <c r="C32" s="135"/>
      <c r="D32" s="135">
        <v>26</v>
      </c>
      <c r="E32" s="135"/>
      <c r="F32" s="135">
        <f t="shared" ref="F32" si="1">SUM(C32:E32)</f>
        <v>26</v>
      </c>
      <c r="G32" s="136">
        <v>1</v>
      </c>
      <c r="H32" s="218"/>
      <c r="I32" s="269"/>
      <c r="J32" s="96" t="s">
        <v>116</v>
      </c>
      <c r="K32" s="273"/>
    </row>
    <row r="33" spans="1:11" s="1" customFormat="1" ht="36.950000000000003" customHeight="1" thickBot="1" x14ac:dyDescent="0.25">
      <c r="A33" s="227"/>
      <c r="B33" s="137" t="s">
        <v>99</v>
      </c>
      <c r="C33" s="137"/>
      <c r="D33" s="137">
        <v>12</v>
      </c>
      <c r="E33" s="137"/>
      <c r="F33" s="137">
        <f t="shared" si="0"/>
        <v>12</v>
      </c>
      <c r="G33" s="97">
        <v>1</v>
      </c>
      <c r="H33" s="262"/>
      <c r="I33" s="270"/>
      <c r="J33" s="200" t="s">
        <v>124</v>
      </c>
      <c r="K33" s="274"/>
    </row>
    <row r="34" spans="1:11" ht="36.950000000000003" customHeight="1" x14ac:dyDescent="0.2">
      <c r="A34" s="251" t="s">
        <v>64</v>
      </c>
      <c r="B34" s="33" t="s">
        <v>58</v>
      </c>
      <c r="C34" s="33"/>
      <c r="D34" s="49"/>
      <c r="E34" s="49"/>
      <c r="F34" s="33"/>
      <c r="G34" s="34"/>
      <c r="H34" s="253">
        <v>2</v>
      </c>
      <c r="I34" s="271"/>
      <c r="J34" s="195" t="s">
        <v>125</v>
      </c>
      <c r="K34" s="50"/>
    </row>
    <row r="35" spans="1:11" ht="36.950000000000003" customHeight="1" thickBot="1" x14ac:dyDescent="0.25">
      <c r="A35" s="252"/>
      <c r="B35" s="35" t="s">
        <v>57</v>
      </c>
      <c r="C35" s="35"/>
      <c r="D35" s="35"/>
      <c r="E35" s="35"/>
      <c r="F35" s="35"/>
      <c r="G35" s="35"/>
      <c r="H35" s="254"/>
      <c r="I35" s="272"/>
      <c r="J35" s="51"/>
      <c r="K35" s="52"/>
    </row>
    <row r="36" spans="1:11" ht="54.75" customHeight="1" thickBot="1" x14ac:dyDescent="0.25">
      <c r="A36" s="98" t="s">
        <v>65</v>
      </c>
      <c r="B36" s="99" t="s">
        <v>56</v>
      </c>
      <c r="C36" s="99"/>
      <c r="D36" s="99">
        <v>16</v>
      </c>
      <c r="E36" s="99"/>
      <c r="F36" s="99"/>
      <c r="G36" s="100"/>
      <c r="H36" s="99">
        <v>1</v>
      </c>
      <c r="I36" s="99"/>
      <c r="J36" s="196" t="s">
        <v>113</v>
      </c>
      <c r="K36" s="101"/>
    </row>
    <row r="37" spans="1:11" s="207" customFormat="1" ht="39.75" customHeight="1" x14ac:dyDescent="0.2">
      <c r="A37" s="25"/>
      <c r="B37" s="208" t="s">
        <v>131</v>
      </c>
      <c r="C37" s="15">
        <f t="shared" ref="C37:E37" si="2">SUM(C4:C36)</f>
        <v>34</v>
      </c>
      <c r="D37" s="15">
        <f t="shared" si="2"/>
        <v>232</v>
      </c>
      <c r="E37" s="15">
        <f t="shared" si="2"/>
        <v>166</v>
      </c>
      <c r="F37" s="205">
        <f>SUM(F4:F36)</f>
        <v>416</v>
      </c>
      <c r="G37" s="206"/>
      <c r="H37" s="204"/>
      <c r="I37" s="204"/>
      <c r="J37" s="204"/>
    </row>
    <row r="38" spans="1:11" ht="38.25" customHeight="1" x14ac:dyDescent="0.2">
      <c r="B38" s="208" t="s">
        <v>132</v>
      </c>
      <c r="C38" s="202">
        <f>C37*1.5</f>
        <v>51</v>
      </c>
      <c r="D38" s="202">
        <f>D37*1.25*3</f>
        <v>870</v>
      </c>
      <c r="E38" s="202">
        <f>E37*6</f>
        <v>996</v>
      </c>
      <c r="F38" s="202">
        <f>SUM(C38:E38)</f>
        <v>1917</v>
      </c>
      <c r="G38" s="27"/>
      <c r="H38" s="26"/>
    </row>
    <row r="39" spans="1:11" ht="15" x14ac:dyDescent="0.2">
      <c r="B39" s="28"/>
      <c r="C39" s="28"/>
      <c r="D39" s="28"/>
      <c r="E39" s="28"/>
      <c r="F39" s="28"/>
      <c r="G39" s="28"/>
      <c r="H39" s="28"/>
      <c r="I39" s="28"/>
      <c r="J39" s="28"/>
    </row>
  </sheetData>
  <mergeCells count="31">
    <mergeCell ref="K5:K8"/>
    <mergeCell ref="J9:J11"/>
    <mergeCell ref="I28:I33"/>
    <mergeCell ref="I34:I35"/>
    <mergeCell ref="K29:K33"/>
    <mergeCell ref="I4:I15"/>
    <mergeCell ref="I16:I23"/>
    <mergeCell ref="I25:I27"/>
    <mergeCell ref="J5:J8"/>
    <mergeCell ref="A34:A35"/>
    <mergeCell ref="H34:H35"/>
    <mergeCell ref="H4:H15"/>
    <mergeCell ref="H25:H27"/>
    <mergeCell ref="A25:A27"/>
    <mergeCell ref="A28:A33"/>
    <mergeCell ref="H28:H33"/>
    <mergeCell ref="A16:A24"/>
    <mergeCell ref="B23:B24"/>
    <mergeCell ref="B21:B22"/>
    <mergeCell ref="A4:A15"/>
    <mergeCell ref="G18:G20"/>
    <mergeCell ref="G21:G22"/>
    <mergeCell ref="G23:G24"/>
    <mergeCell ref="H16:H24"/>
    <mergeCell ref="F21:F22"/>
    <mergeCell ref="G16:G17"/>
    <mergeCell ref="F23:F24"/>
    <mergeCell ref="B18:B19"/>
    <mergeCell ref="B16:B17"/>
    <mergeCell ref="F16:F17"/>
    <mergeCell ref="F18:F20"/>
  </mergeCells>
  <phoneticPr fontId="4" type="noConversion"/>
  <pageMargins left="0.2" right="0.47" top="0.16" bottom="0.16" header="0.43000000000000005" footer="0.24000000000000002"/>
  <pageSetup paperSize="9" scale="70" orientation="portrait" horizontalDpi="300" verticalDpi="300" r:id="rId1"/>
  <headerFooter>
    <oddHeader>&amp;R_x000D_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S1</vt:lpstr>
      <vt:lpstr>S2</vt:lpstr>
      <vt:lpstr>'S1'!Impression_des_titres</vt:lpstr>
      <vt:lpstr>'S1'!Zone_d_impression</vt:lpstr>
    </vt:vector>
  </TitlesOfParts>
  <Company>ISIMA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</dc:creator>
  <cp:lastModifiedBy>Claude MAZEL</cp:lastModifiedBy>
  <cp:lastPrinted>2019-02-07T09:46:36Z</cp:lastPrinted>
  <dcterms:created xsi:type="dcterms:W3CDTF">2003-09-05T09:03:31Z</dcterms:created>
  <dcterms:modified xsi:type="dcterms:W3CDTF">2022-03-23T10:05:03Z</dcterms:modified>
</cp:coreProperties>
</file>